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9150" activeTab="0"/>
  </bookViews>
  <sheets>
    <sheet name="ACCES TRAV PREVOY 2016" sheetId="1" r:id="rId1"/>
  </sheets>
  <definedNames/>
  <calcPr fullCalcOnLoad="1" fullPrecision="0"/>
</workbook>
</file>

<file path=xl/sharedStrings.xml><?xml version="1.0" encoding="utf-8"?>
<sst xmlns="http://schemas.openxmlformats.org/spreadsheetml/2006/main" count="40" uniqueCount="33">
  <si>
    <t>Montant du Prêt</t>
  </si>
  <si>
    <t>Calcul des Frais de Gestion</t>
  </si>
  <si>
    <t>MONTANT A REMBOURSER</t>
  </si>
  <si>
    <t>Montant d'une Mensualité</t>
  </si>
  <si>
    <t>Mt Mensuel Frais Gestion</t>
  </si>
  <si>
    <t>Mt Mensuel Assurance Vie</t>
  </si>
  <si>
    <t>Taux Annuel Frais de Gestion</t>
  </si>
  <si>
    <t>Par mois</t>
  </si>
  <si>
    <t>Sénior Décès seul</t>
  </si>
  <si>
    <t>Assurance taux annuel</t>
  </si>
  <si>
    <t>CALCUL PRÊT ACCESSION, TRAVAUX, PREVOYANCE 2016</t>
  </si>
  <si>
    <t>Taux Global Assurance</t>
  </si>
  <si>
    <t>DC-PTIA-ITT  Taux Standard</t>
  </si>
  <si>
    <t>DC  Seul</t>
  </si>
  <si>
    <t>Nombre d'Échéances</t>
  </si>
  <si>
    <t>Calcul des Frais d'Assurance</t>
  </si>
  <si>
    <t xml:space="preserve">Montant  </t>
  </si>
  <si>
    <t>Durée</t>
  </si>
  <si>
    <t>120 mois</t>
  </si>
  <si>
    <t xml:space="preserve"> </t>
  </si>
  <si>
    <t>maximal</t>
  </si>
  <si>
    <t>maximale</t>
  </si>
  <si>
    <t>Prêt accession</t>
  </si>
  <si>
    <t xml:space="preserve">Prêt travaux </t>
  </si>
  <si>
    <t>48 mois</t>
  </si>
  <si>
    <t>(ressortissant)</t>
  </si>
  <si>
    <t>Caractéristiques</t>
  </si>
  <si>
    <t>T.A.E.G</t>
  </si>
  <si>
    <t>Prêt travaux (professionnel ou</t>
  </si>
  <si>
    <t>ressortissant + professionnel)</t>
  </si>
  <si>
    <t xml:space="preserve">Prêt complémentaire </t>
  </si>
  <si>
    <r>
      <t>(1 500 € minimum)</t>
    </r>
    <r>
      <rPr>
        <sz val="12"/>
        <color indexed="10"/>
        <rFont val="Times New Roman"/>
        <family val="1"/>
      </rPr>
      <t xml:space="preserve"> </t>
    </r>
  </si>
  <si>
    <t>(14 mensualités minimum)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</si>
</sst>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.000\ &quot;€&quot;;\-#,##0.000\ &quot;€&quot;"/>
    <numFmt numFmtId="166" formatCode="0.000%"/>
    <numFmt numFmtId="167" formatCode="0.0000%"/>
    <numFmt numFmtId="168" formatCode="0.0000000%"/>
    <numFmt numFmtId="169" formatCode="#,##0.0000\ &quot;€&quot;;\-#,##0.0000\ &quot;€&quot;"/>
    <numFmt numFmtId="170" formatCode="#,##0.0\ &quot;€&quot;;\-#,##0.0\ &quot;€&quot;"/>
    <numFmt numFmtId="171" formatCode="#,##0.00\ &quot;€&quot;"/>
    <numFmt numFmtId="172" formatCode="0;[Red]0"/>
    <numFmt numFmtId="173" formatCode="&quot;Vrai&quot;;&quot;Vrai&quot;;&quot;Faux&quot;"/>
    <numFmt numFmtId="174" formatCode="&quot;Actif&quot;;&quot;Actif&quot;;&quot;Inactif&quot;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Romantic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double"/>
      <right style="dashDot"/>
      <top style="double"/>
      <bottom>
        <color indexed="63"/>
      </bottom>
    </border>
    <border>
      <left style="dashDot"/>
      <right style="double"/>
      <top style="double"/>
      <bottom>
        <color indexed="63"/>
      </bottom>
    </border>
    <border>
      <left style="double"/>
      <right style="dashDot"/>
      <top>
        <color indexed="63"/>
      </top>
      <bottom>
        <color indexed="63"/>
      </bottom>
    </border>
    <border>
      <left style="dashDot"/>
      <right style="double"/>
      <top>
        <color indexed="63"/>
      </top>
      <bottom>
        <color indexed="63"/>
      </bottom>
    </border>
    <border>
      <left style="dashDot"/>
      <right style="dashDot"/>
      <top style="double"/>
      <bottom>
        <color indexed="63"/>
      </bottom>
    </border>
    <border>
      <left style="dashDot"/>
      <right style="dashDot"/>
      <top>
        <color indexed="63"/>
      </top>
      <bottom>
        <color indexed="63"/>
      </bottom>
    </border>
    <border>
      <left style="double"/>
      <right style="dashDot"/>
      <top>
        <color indexed="63"/>
      </top>
      <bottom style="double"/>
    </border>
    <border>
      <left style="dashDot"/>
      <right style="dashDot"/>
      <top>
        <color indexed="63"/>
      </top>
      <bottom style="double"/>
    </border>
    <border>
      <left style="dashDot"/>
      <right style="double"/>
      <top>
        <color indexed="63"/>
      </top>
      <bottom style="double"/>
    </border>
    <border>
      <left style="medium"/>
      <right/>
      <top/>
      <bottom/>
    </border>
    <border>
      <left/>
      <right/>
      <top style="medium"/>
      <bottom style="medium"/>
    </border>
    <border>
      <left style="dotted"/>
      <right style="double"/>
      <top style="dotted"/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>
        <color indexed="63"/>
      </top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12" fillId="7" borderId="1" applyNumberFormat="0" applyAlignment="0" applyProtection="0"/>
    <xf numFmtId="44" fontId="4" fillId="0" borderId="0" applyFon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20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</cellStyleXfs>
  <cellXfs count="61">
    <xf numFmtId="0" fontId="0" fillId="0" borderId="0" xfId="0" applyAlignment="1">
      <alignment/>
    </xf>
    <xf numFmtId="7" fontId="5" fillId="8" borderId="10" xfId="0" applyNumberFormat="1" applyFont="1" applyFill="1" applyBorder="1" applyAlignment="1">
      <alignment horizontal="center" vertical="center"/>
    </xf>
    <xf numFmtId="10" fontId="6" fillId="8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7" fontId="0" fillId="24" borderId="0" xfId="0" applyNumberFormat="1" applyFill="1" applyAlignment="1">
      <alignment/>
    </xf>
    <xf numFmtId="0" fontId="2" fillId="8" borderId="11" xfId="0" applyFont="1" applyFill="1" applyBorder="1" applyAlignment="1">
      <alignment vertical="center"/>
    </xf>
    <xf numFmtId="10" fontId="6" fillId="8" borderId="12" xfId="0" applyNumberFormat="1" applyFont="1" applyFill="1" applyBorder="1" applyAlignment="1">
      <alignment horizontal="center" vertical="center"/>
    </xf>
    <xf numFmtId="10" fontId="6" fillId="8" borderId="13" xfId="0" applyNumberFormat="1" applyFont="1" applyFill="1" applyBorder="1" applyAlignment="1">
      <alignment horizontal="center" vertical="center"/>
    </xf>
    <xf numFmtId="10" fontId="6" fillId="8" borderId="14" xfId="0" applyNumberFormat="1" applyFont="1" applyFill="1" applyBorder="1" applyAlignment="1">
      <alignment horizontal="center" vertical="center"/>
    </xf>
    <xf numFmtId="7" fontId="2" fillId="25" borderId="10" xfId="0" applyNumberFormat="1" applyFont="1" applyFill="1" applyBorder="1" applyAlignment="1" applyProtection="1">
      <alignment horizontal="center" vertical="center"/>
      <protection locked="0"/>
    </xf>
    <xf numFmtId="0" fontId="2" fillId="25" borderId="10" xfId="0" applyFont="1" applyFill="1" applyBorder="1" applyAlignment="1" applyProtection="1">
      <alignment horizontal="center" vertical="center"/>
      <protection locked="0"/>
    </xf>
    <xf numFmtId="10" fontId="2" fillId="25" borderId="10" xfId="0" applyNumberFormat="1" applyFont="1" applyFill="1" applyBorder="1" applyAlignment="1">
      <alignment horizontal="center" vertical="center"/>
    </xf>
    <xf numFmtId="0" fontId="6" fillId="25" borderId="15" xfId="0" applyFont="1" applyFill="1" applyBorder="1" applyAlignment="1" applyProtection="1">
      <alignment horizontal="center" vertical="center"/>
      <protection locked="0"/>
    </xf>
    <xf numFmtId="0" fontId="6" fillId="25" borderId="16" xfId="0" applyFont="1" applyFill="1" applyBorder="1" applyAlignment="1" applyProtection="1">
      <alignment horizontal="center" vertical="center"/>
      <protection locked="0"/>
    </xf>
    <xf numFmtId="0" fontId="6" fillId="25" borderId="17" xfId="0" applyFont="1" applyFill="1" applyBorder="1" applyAlignment="1" applyProtection="1">
      <alignment horizontal="center" vertical="center"/>
      <protection locked="0"/>
    </xf>
    <xf numFmtId="167" fontId="3" fillId="8" borderId="18" xfId="0" applyNumberFormat="1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left" vertical="center"/>
    </xf>
    <xf numFmtId="169" fontId="3" fillId="8" borderId="11" xfId="0" applyNumberFormat="1" applyFont="1" applyFill="1" applyBorder="1" applyAlignment="1">
      <alignment horizontal="center" vertical="center"/>
    </xf>
    <xf numFmtId="169" fontId="3" fillId="8" borderId="10" xfId="0" applyNumberFormat="1" applyFont="1" applyFill="1" applyBorder="1" applyAlignment="1">
      <alignment horizontal="center" vertical="center"/>
    </xf>
    <xf numFmtId="171" fontId="25" fillId="22" borderId="19" xfId="0" applyNumberFormat="1" applyFont="1" applyFill="1" applyBorder="1" applyAlignment="1">
      <alignment horizontal="center"/>
    </xf>
    <xf numFmtId="0" fontId="25" fillId="22" borderId="20" xfId="0" applyFont="1" applyFill="1" applyBorder="1" applyAlignment="1">
      <alignment horizontal="center"/>
    </xf>
    <xf numFmtId="171" fontId="25" fillId="22" borderId="21" xfId="0" applyNumberFormat="1" applyFont="1" applyFill="1" applyBorder="1" applyAlignment="1">
      <alignment horizontal="center"/>
    </xf>
    <xf numFmtId="0" fontId="25" fillId="22" borderId="22" xfId="0" applyFont="1" applyFill="1" applyBorder="1" applyAlignment="1">
      <alignment horizontal="center"/>
    </xf>
    <xf numFmtId="171" fontId="24" fillId="22" borderId="21" xfId="0" applyNumberFormat="1" applyFont="1" applyFill="1" applyBorder="1" applyAlignment="1">
      <alignment/>
    </xf>
    <xf numFmtId="0" fontId="25" fillId="22" borderId="19" xfId="0" applyFont="1" applyFill="1" applyBorder="1" applyAlignment="1">
      <alignment/>
    </xf>
    <xf numFmtId="171" fontId="25" fillId="24" borderId="23" xfId="0" applyNumberFormat="1" applyFont="1" applyFill="1" applyBorder="1" applyAlignment="1">
      <alignment horizontal="center"/>
    </xf>
    <xf numFmtId="0" fontId="25" fillId="24" borderId="20" xfId="0" applyFont="1" applyFill="1" applyBorder="1" applyAlignment="1">
      <alignment horizontal="center"/>
    </xf>
    <xf numFmtId="0" fontId="25" fillId="22" borderId="21" xfId="0" applyFont="1" applyFill="1" applyBorder="1" applyAlignment="1">
      <alignment/>
    </xf>
    <xf numFmtId="171" fontId="25" fillId="24" borderId="24" xfId="0" applyNumberFormat="1" applyFont="1" applyFill="1" applyBorder="1" applyAlignment="1">
      <alignment horizontal="center"/>
    </xf>
    <xf numFmtId="0" fontId="25" fillId="24" borderId="22" xfId="0" applyFont="1" applyFill="1" applyBorder="1" applyAlignment="1">
      <alignment horizontal="center"/>
    </xf>
    <xf numFmtId="0" fontId="25" fillId="8" borderId="21" xfId="0" applyFont="1" applyFill="1" applyBorder="1" applyAlignment="1">
      <alignment/>
    </xf>
    <xf numFmtId="171" fontId="25" fillId="8" borderId="24" xfId="0" applyNumberFormat="1" applyFont="1" applyFill="1" applyBorder="1" applyAlignment="1">
      <alignment horizontal="center"/>
    </xf>
    <xf numFmtId="0" fontId="25" fillId="8" borderId="22" xfId="0" applyFont="1" applyFill="1" applyBorder="1" applyAlignment="1">
      <alignment horizontal="center"/>
    </xf>
    <xf numFmtId="0" fontId="25" fillId="22" borderId="25" xfId="0" applyFont="1" applyFill="1" applyBorder="1" applyAlignment="1">
      <alignment/>
    </xf>
    <xf numFmtId="171" fontId="25" fillId="24" borderId="26" xfId="0" applyNumberFormat="1" applyFont="1" applyFill="1" applyBorder="1" applyAlignment="1">
      <alignment horizontal="center"/>
    </xf>
    <xf numFmtId="0" fontId="25" fillId="24" borderId="27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" fillId="8" borderId="28" xfId="0" applyFont="1" applyFill="1" applyBorder="1" applyAlignment="1">
      <alignment horizontal="left" vertical="center"/>
    </xf>
    <xf numFmtId="0" fontId="2" fillId="8" borderId="0" xfId="0" applyFont="1" applyFill="1" applyBorder="1" applyAlignment="1">
      <alignment horizontal="left" vertical="center"/>
    </xf>
    <xf numFmtId="0" fontId="7" fillId="26" borderId="18" xfId="0" applyFont="1" applyFill="1" applyBorder="1" applyAlignment="1">
      <alignment horizontal="center" vertical="center"/>
    </xf>
    <xf numFmtId="0" fontId="7" fillId="26" borderId="29" xfId="0" applyFont="1" applyFill="1" applyBorder="1" applyAlignment="1">
      <alignment horizontal="center" vertical="center"/>
    </xf>
    <xf numFmtId="0" fontId="7" fillId="26" borderId="11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left" vertical="center"/>
    </xf>
    <xf numFmtId="0" fontId="2" fillId="8" borderId="29" xfId="0" applyFont="1" applyFill="1" applyBorder="1" applyAlignment="1">
      <alignment horizontal="left" vertical="center"/>
    </xf>
    <xf numFmtId="0" fontId="26" fillId="24" borderId="30" xfId="0" applyFont="1" applyFill="1" applyBorder="1" applyAlignment="1">
      <alignment horizontal="center" textRotation="25"/>
    </xf>
    <xf numFmtId="0" fontId="26" fillId="24" borderId="31" xfId="0" applyFont="1" applyFill="1" applyBorder="1" applyAlignment="1">
      <alignment horizontal="center" textRotation="25"/>
    </xf>
    <xf numFmtId="0" fontId="26" fillId="24" borderId="32" xfId="0" applyFont="1" applyFill="1" applyBorder="1" applyAlignment="1">
      <alignment horizontal="center" textRotation="25"/>
    </xf>
    <xf numFmtId="0" fontId="2" fillId="8" borderId="11" xfId="0" applyFont="1" applyFill="1" applyBorder="1" applyAlignment="1">
      <alignment horizontal="left" vertical="center"/>
    </xf>
    <xf numFmtId="0" fontId="0" fillId="8" borderId="29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2" fillId="8" borderId="33" xfId="0" applyFont="1" applyFill="1" applyBorder="1" applyAlignment="1">
      <alignment horizontal="left" vertical="center"/>
    </xf>
    <xf numFmtId="0" fontId="2" fillId="8" borderId="34" xfId="0" applyFont="1" applyFill="1" applyBorder="1" applyAlignment="1">
      <alignment horizontal="left" vertical="center"/>
    </xf>
    <xf numFmtId="0" fontId="5" fillId="8" borderId="18" xfId="0" applyFont="1" applyFill="1" applyBorder="1" applyAlignment="1">
      <alignment horizontal="left" vertical="center"/>
    </xf>
    <xf numFmtId="0" fontId="5" fillId="8" borderId="29" xfId="0" applyFont="1" applyFill="1" applyBorder="1" applyAlignment="1">
      <alignment horizontal="left" vertical="center"/>
    </xf>
    <xf numFmtId="0" fontId="5" fillId="8" borderId="11" xfId="0" applyFont="1" applyFill="1" applyBorder="1" applyAlignment="1">
      <alignment horizontal="left" vertical="center"/>
    </xf>
    <xf numFmtId="0" fontId="2" fillId="8" borderId="35" xfId="0" applyFont="1" applyFill="1" applyBorder="1" applyAlignment="1">
      <alignment horizontal="left" vertical="center"/>
    </xf>
    <xf numFmtId="0" fontId="2" fillId="8" borderId="36" xfId="0" applyFont="1" applyFill="1" applyBorder="1" applyAlignment="1">
      <alignment horizontal="left" vertical="center"/>
    </xf>
    <xf numFmtId="0" fontId="27" fillId="24" borderId="0" xfId="0" applyFont="1" applyFill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3"/>
  <sheetViews>
    <sheetView tabSelected="1" zoomScalePageLayoutView="0" workbookViewId="0" topLeftCell="A1">
      <selection activeCell="D8" sqref="D8"/>
    </sheetView>
  </sheetViews>
  <sheetFormatPr defaultColWidth="11.421875" defaultRowHeight="12.75"/>
  <cols>
    <col min="1" max="1" width="9.28125" style="3" customWidth="1"/>
    <col min="2" max="2" width="23.8515625" style="3" customWidth="1"/>
    <col min="3" max="3" width="12.57421875" style="3" customWidth="1"/>
    <col min="4" max="4" width="21.421875" style="3" customWidth="1"/>
    <col min="5" max="5" width="26.7109375" style="3" customWidth="1"/>
    <col min="6" max="6" width="17.00390625" style="3" customWidth="1"/>
    <col min="7" max="7" width="11.421875" style="3" customWidth="1"/>
    <col min="8" max="8" width="27.00390625" style="3" customWidth="1"/>
    <col min="9" max="9" width="16.28125" style="3" customWidth="1"/>
    <col min="10" max="10" width="17.8515625" style="3" customWidth="1"/>
    <col min="11" max="16384" width="11.421875" style="3" customWidth="1"/>
  </cols>
  <sheetData>
    <row r="2" ht="13.5" thickBot="1"/>
    <row r="3" spans="1:10" ht="22.5" customHeight="1" thickBot="1" thickTop="1">
      <c r="A3" s="40" t="s">
        <v>10</v>
      </c>
      <c r="B3" s="41"/>
      <c r="C3" s="41"/>
      <c r="D3" s="41"/>
      <c r="E3" s="41"/>
      <c r="F3" s="42"/>
      <c r="H3" s="47" t="s">
        <v>26</v>
      </c>
      <c r="I3" s="20" t="s">
        <v>16</v>
      </c>
      <c r="J3" s="21" t="s">
        <v>17</v>
      </c>
    </row>
    <row r="4" spans="8:10" ht="15" customHeight="1" thickBot="1">
      <c r="H4" s="48"/>
      <c r="I4" s="22" t="s">
        <v>20</v>
      </c>
      <c r="J4" s="23" t="s">
        <v>21</v>
      </c>
    </row>
    <row r="5" spans="1:10" ht="21" customHeight="1" thickBot="1">
      <c r="A5" s="43" t="s">
        <v>0</v>
      </c>
      <c r="B5" s="44"/>
      <c r="C5" s="5"/>
      <c r="D5" s="9">
        <v>20000</v>
      </c>
      <c r="E5" s="37" t="s">
        <v>31</v>
      </c>
      <c r="H5" s="49"/>
      <c r="I5" s="24"/>
      <c r="J5" s="23"/>
    </row>
    <row r="6" spans="1:10" ht="21" customHeight="1" thickBot="1" thickTop="1">
      <c r="A6" s="43" t="s">
        <v>14</v>
      </c>
      <c r="B6" s="44"/>
      <c r="C6" s="5"/>
      <c r="D6" s="10">
        <v>120</v>
      </c>
      <c r="E6" s="60" t="s">
        <v>32</v>
      </c>
      <c r="H6" s="25" t="s">
        <v>22</v>
      </c>
      <c r="I6" s="26">
        <v>13000</v>
      </c>
      <c r="J6" s="27" t="s">
        <v>18</v>
      </c>
    </row>
    <row r="7" spans="1:10" ht="21" customHeight="1" thickBot="1">
      <c r="A7" s="45" t="s">
        <v>11</v>
      </c>
      <c r="B7" s="46"/>
      <c r="C7" s="5"/>
      <c r="D7" s="11">
        <f>C8*D8+C9*D9+C10*D10</f>
        <v>0.0027</v>
      </c>
      <c r="H7" s="28"/>
      <c r="I7" s="29" t="s">
        <v>19</v>
      </c>
      <c r="J7" s="30" t="s">
        <v>19</v>
      </c>
    </row>
    <row r="8" spans="1:10" ht="21" customHeight="1">
      <c r="A8" s="58" t="s">
        <v>12</v>
      </c>
      <c r="B8" s="59"/>
      <c r="C8" s="6">
        <v>0.0027</v>
      </c>
      <c r="D8" s="12">
        <v>1</v>
      </c>
      <c r="H8" s="28" t="s">
        <v>28</v>
      </c>
      <c r="I8" s="29">
        <v>13000</v>
      </c>
      <c r="J8" s="30" t="s">
        <v>18</v>
      </c>
    </row>
    <row r="9" spans="1:10" ht="21" customHeight="1">
      <c r="A9" s="38" t="s">
        <v>13</v>
      </c>
      <c r="B9" s="39"/>
      <c r="C9" s="7">
        <v>0.0015</v>
      </c>
      <c r="D9" s="13">
        <v>0</v>
      </c>
      <c r="H9" s="28" t="s">
        <v>29</v>
      </c>
      <c r="I9" s="29"/>
      <c r="J9" s="30"/>
    </row>
    <row r="10" spans="1:10" ht="21" customHeight="1" thickBot="1">
      <c r="A10" s="53" t="s">
        <v>8</v>
      </c>
      <c r="B10" s="54"/>
      <c r="C10" s="8">
        <v>0.0095</v>
      </c>
      <c r="D10" s="14">
        <v>0</v>
      </c>
      <c r="H10" s="28"/>
      <c r="I10" s="29"/>
      <c r="J10" s="30"/>
    </row>
    <row r="11" spans="8:10" ht="12.75">
      <c r="H11" s="28" t="s">
        <v>23</v>
      </c>
      <c r="I11" s="29">
        <v>5000</v>
      </c>
      <c r="J11" s="30" t="s">
        <v>24</v>
      </c>
    </row>
    <row r="12" spans="8:10" ht="13.5" thickBot="1">
      <c r="H12" s="28" t="s">
        <v>25</v>
      </c>
      <c r="I12" s="29"/>
      <c r="J12" s="30"/>
    </row>
    <row r="13" spans="1:10" ht="19.5" customHeight="1" thickBot="1">
      <c r="A13" s="45" t="s">
        <v>6</v>
      </c>
      <c r="B13" s="46"/>
      <c r="C13" s="50"/>
      <c r="D13" s="2">
        <v>0.01</v>
      </c>
      <c r="E13" s="15">
        <f>D13/12</f>
        <v>0.000833</v>
      </c>
      <c r="F13" s="16" t="s">
        <v>7</v>
      </c>
      <c r="H13" s="31"/>
      <c r="I13" s="32"/>
      <c r="J13" s="33"/>
    </row>
    <row r="14" spans="1:10" ht="19.5" customHeight="1" thickBot="1">
      <c r="A14" s="55" t="s">
        <v>1</v>
      </c>
      <c r="B14" s="56"/>
      <c r="C14" s="57"/>
      <c r="D14" s="1">
        <f>F14*D6</f>
        <v>2000</v>
      </c>
      <c r="E14" s="17" t="s">
        <v>4</v>
      </c>
      <c r="F14" s="18">
        <f>(D5/100)*((D13*100)/12)</f>
        <v>16.6667</v>
      </c>
      <c r="H14" s="28" t="s">
        <v>30</v>
      </c>
      <c r="I14" s="29">
        <v>7000</v>
      </c>
      <c r="J14" s="30" t="s">
        <v>18</v>
      </c>
    </row>
    <row r="15" spans="1:10" ht="19.5" customHeight="1" thickBot="1">
      <c r="A15" s="45" t="s">
        <v>9</v>
      </c>
      <c r="B15" s="46"/>
      <c r="C15" s="50"/>
      <c r="D15" s="2">
        <f>D7</f>
        <v>0.0027</v>
      </c>
      <c r="E15" s="15">
        <f>D15/12</f>
        <v>0.000225</v>
      </c>
      <c r="F15" s="16" t="s">
        <v>7</v>
      </c>
      <c r="H15" s="34" t="s">
        <v>19</v>
      </c>
      <c r="I15" s="35" t="s">
        <v>19</v>
      </c>
      <c r="J15" s="36" t="s">
        <v>19</v>
      </c>
    </row>
    <row r="16" spans="1:6" ht="19.5" customHeight="1" thickBot="1">
      <c r="A16" s="55" t="s">
        <v>15</v>
      </c>
      <c r="B16" s="56"/>
      <c r="C16" s="57"/>
      <c r="D16" s="1">
        <f>F16*D6</f>
        <v>540</v>
      </c>
      <c r="E16" s="17" t="s">
        <v>5</v>
      </c>
      <c r="F16" s="19">
        <f>(D5/100)*((D15*100)/12)</f>
        <v>4.5</v>
      </c>
    </row>
    <row r="17" spans="1:4" ht="19.5" customHeight="1" thickBot="1">
      <c r="A17" s="55" t="s">
        <v>2</v>
      </c>
      <c r="B17" s="56"/>
      <c r="C17" s="57"/>
      <c r="D17" s="1">
        <f>D5+D14+D16</f>
        <v>22540</v>
      </c>
    </row>
    <row r="18" spans="1:4" ht="19.5" customHeight="1" thickBot="1">
      <c r="A18" s="45" t="s">
        <v>3</v>
      </c>
      <c r="B18" s="46"/>
      <c r="C18" s="50"/>
      <c r="D18" s="1">
        <f>ROUNDUP(D17/D6,2)</f>
        <v>187.84</v>
      </c>
    </row>
    <row r="20" ht="13.5" thickBot="1"/>
    <row r="21" spans="1:4" ht="21" customHeight="1" thickBot="1">
      <c r="A21" s="43" t="s">
        <v>27</v>
      </c>
      <c r="B21" s="51"/>
      <c r="C21" s="52"/>
      <c r="D21" s="2">
        <f>D13+D15</f>
        <v>0.0127</v>
      </c>
    </row>
    <row r="23" ht="12.75">
      <c r="E23" s="4"/>
    </row>
  </sheetData>
  <sheetProtection password="EE4F" sheet="1" objects="1" scenarios="1" selectLockedCells="1"/>
  <mergeCells count="15">
    <mergeCell ref="H3:H5"/>
    <mergeCell ref="A18:C18"/>
    <mergeCell ref="A21:C21"/>
    <mergeCell ref="A10:B10"/>
    <mergeCell ref="A13:C13"/>
    <mergeCell ref="A14:C14"/>
    <mergeCell ref="A15:C15"/>
    <mergeCell ref="A16:C16"/>
    <mergeCell ref="A17:C17"/>
    <mergeCell ref="A8:B8"/>
    <mergeCell ref="A9:B9"/>
    <mergeCell ref="A3:F3"/>
    <mergeCell ref="A5:B5"/>
    <mergeCell ref="A6:B6"/>
    <mergeCell ref="A7:B7"/>
  </mergeCells>
  <printOptions/>
  <pageMargins left="0.7" right="0.7" top="0.75" bottom="0.75" header="0.3" footer="0.3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IGESA</dc:creator>
  <cp:keywords/>
  <dc:description/>
  <cp:lastModifiedBy>IGeSA</cp:lastModifiedBy>
  <cp:lastPrinted>2016-03-08T07:50:47Z</cp:lastPrinted>
  <dcterms:created xsi:type="dcterms:W3CDTF">2003-11-06T15:24:27Z</dcterms:created>
  <dcterms:modified xsi:type="dcterms:W3CDTF">2016-09-13T10:06:29Z</dcterms:modified>
  <cp:category/>
  <cp:version/>
  <cp:contentType/>
  <cp:contentStatus/>
</cp:coreProperties>
</file>